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65521" windowWidth="4455" windowHeight="6060" tabRatio="599" activeTab="0"/>
  </bookViews>
  <sheets>
    <sheet name="Base Bid" sheetId="1" r:id="rId1"/>
    <sheet name="Alternate A" sheetId="2" r:id="rId2"/>
    <sheet name="Bid Summary" sheetId="3" r:id="rId3"/>
  </sheets>
  <externalReferences>
    <externalReference r:id="rId6"/>
  </externalReferences>
  <definedNames>
    <definedName name="_xlnm.Print_Area" localSheetId="1">'Alternate A'!$A$1:$J$19</definedName>
    <definedName name="_xlnm.Print_Area" localSheetId="0">'Base Bid'!$A$1:$I$29</definedName>
    <definedName name="_xlnm.Print_Area" localSheetId="2">'Bid Summary'!$A$1:$C$4</definedName>
    <definedName name="_xlnm.Print_Titles" localSheetId="1">'Alternate A'!$1:$1</definedName>
    <definedName name="_xlnm.Print_Titles" localSheetId="0">'Base Bid'!$1:$1</definedName>
  </definedNames>
  <calcPr fullCalcOnLoad="1"/>
</workbook>
</file>

<file path=xl/sharedStrings.xml><?xml version="1.0" encoding="utf-8"?>
<sst xmlns="http://schemas.openxmlformats.org/spreadsheetml/2006/main" count="92" uniqueCount="38">
  <si>
    <t>REF. 
NO.</t>
  </si>
  <si>
    <t>ODOT
ITEM</t>
  </si>
  <si>
    <t xml:space="preserve">DESCRIPTION
</t>
  </si>
  <si>
    <t xml:space="preserve">QTY.
</t>
  </si>
  <si>
    <t>UNIT PRICE
MATERIAL</t>
  </si>
  <si>
    <t>TOTAL UNIT
PRICE</t>
  </si>
  <si>
    <t xml:space="preserve">ITEM TOTAL
</t>
  </si>
  <si>
    <t>UNIT PRICE LABOR</t>
  </si>
  <si>
    <t>MEASURE UNIT</t>
  </si>
  <si>
    <t>L.S.</t>
  </si>
  <si>
    <t>S.Y.</t>
  </si>
  <si>
    <t>C.Y.</t>
  </si>
  <si>
    <t>Erosion Control</t>
  </si>
  <si>
    <t>SPEC</t>
  </si>
  <si>
    <t>Mobilization</t>
  </si>
  <si>
    <t xml:space="preserve">Bonds &amp; Insurances </t>
  </si>
  <si>
    <t>Contingency/Discretionary Allowance</t>
  </si>
  <si>
    <t>Restoration (Seeding &amp; Mulching)</t>
  </si>
  <si>
    <t>Dredging</t>
  </si>
  <si>
    <t>Stockpiling of Dewatered Dredging Material</t>
  </si>
  <si>
    <t>--------</t>
  </si>
  <si>
    <t xml:space="preserve">               Informal Total Alternate A </t>
  </si>
  <si>
    <t>Informal Total Base Bid</t>
  </si>
  <si>
    <t>Base Bid - Shoreline Contractors</t>
  </si>
  <si>
    <t>Base Bid - Michigan Hydraulic</t>
  </si>
  <si>
    <t>Base Bid - Huffman Equipment Rental &amp; Contracting, Inc.</t>
  </si>
  <si>
    <t>Alternate A - Michigan Hydraulic</t>
  </si>
  <si>
    <t>Alternate A - Shoreline Contractors</t>
  </si>
  <si>
    <t>Alternate A - Huffman Equipment Rental &amp; Contracting, Inc.</t>
  </si>
  <si>
    <t>BIDDER</t>
  </si>
  <si>
    <t>BASE BID</t>
  </si>
  <si>
    <t>ALTERNATE A</t>
  </si>
  <si>
    <t>Michigan Hydraulic</t>
  </si>
  <si>
    <t>Shoreline Contractors</t>
  </si>
  <si>
    <t>Huffman Equipment Rental &amp; Contracting</t>
  </si>
  <si>
    <t>$7.00/ C.Y.</t>
  </si>
  <si>
    <t>$16.00 / C.Y.</t>
  </si>
  <si>
    <t>$14.70 / C.Y.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</si>
</sst>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3" fontId="0" fillId="0" borderId="5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3" fontId="0" fillId="0" borderId="6" xfId="0" applyNumberFormat="1" applyFont="1" applyBorder="1" applyAlignment="1">
      <alignment vertical="top"/>
    </xf>
    <xf numFmtId="0" fontId="0" fillId="0" borderId="7" xfId="0" applyFont="1" applyBorder="1" applyAlignment="1">
      <alignment horizontal="left" vertical="top" wrapText="1"/>
    </xf>
    <xf numFmtId="3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3" fontId="0" fillId="0" borderId="0" xfId="0" applyNumberFormat="1" applyFont="1" applyBorder="1" applyAlignment="1">
      <alignment vertical="top"/>
    </xf>
    <xf numFmtId="3" fontId="0" fillId="0" borderId="5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0" fillId="0" borderId="6" xfId="0" applyNumberFormat="1" applyFont="1" applyBorder="1" applyAlignment="1">
      <alignment horizontal="right" vertical="top"/>
    </xf>
    <xf numFmtId="164" fontId="0" fillId="0" borderId="17" xfId="0" applyNumberFormat="1" applyFont="1" applyBorder="1" applyAlignment="1">
      <alignment horizontal="right" vertical="top"/>
    </xf>
    <xf numFmtId="164" fontId="0" fillId="0" borderId="5" xfId="0" applyNumberFormat="1" applyFont="1" applyBorder="1" applyAlignment="1">
      <alignment horizontal="right" vertical="top"/>
    </xf>
    <xf numFmtId="164" fontId="0" fillId="0" borderId="5" xfId="0" applyNumberFormat="1" applyFont="1" applyBorder="1" applyAlignment="1" quotePrefix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top"/>
    </xf>
    <xf numFmtId="164" fontId="0" fillId="0" borderId="19" xfId="0" applyNumberFormat="1" applyFont="1" applyBorder="1" applyAlignment="1">
      <alignment horizontal="right" vertical="top"/>
    </xf>
    <xf numFmtId="164" fontId="0" fillId="0" borderId="7" xfId="0" applyNumberFormat="1" applyFont="1" applyBorder="1" applyAlignment="1">
      <alignment horizontal="right" vertical="top"/>
    </xf>
    <xf numFmtId="164" fontId="0" fillId="0" borderId="20" xfId="0" applyNumberFormat="1" applyFont="1" applyBorder="1" applyAlignment="1">
      <alignment horizontal="right" vertical="top"/>
    </xf>
    <xf numFmtId="164" fontId="0" fillId="0" borderId="18" xfId="0" applyNumberFormat="1" applyFont="1" applyBorder="1" applyAlignment="1">
      <alignment horizontal="right" vertical="top"/>
    </xf>
    <xf numFmtId="164" fontId="0" fillId="0" borderId="0" xfId="0" applyNumberFormat="1" applyFont="1" applyBorder="1" applyAlignment="1">
      <alignment horizontal="right"/>
    </xf>
    <xf numFmtId="7" fontId="0" fillId="0" borderId="6" xfId="0" applyNumberFormat="1" applyFont="1" applyBorder="1" applyAlignment="1">
      <alignment vertical="top"/>
    </xf>
    <xf numFmtId="7" fontId="0" fillId="0" borderId="19" xfId="0" applyNumberFormat="1" applyFont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3\03322\SPEC\probc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OT Prop (2)"/>
      <sheetName val="Prob Cst (2)"/>
      <sheetName val="Prob Cst"/>
      <sheetName val="ODOT Prop"/>
    </sheetNames>
    <sheetDataSet>
      <sheetData sheetId="2">
        <row r="5">
          <cell r="B5">
            <v>203</v>
          </cell>
          <cell r="C5" t="str">
            <v>Dredging</v>
          </cell>
          <cell r="D5">
            <v>9500</v>
          </cell>
          <cell r="E5" t="str">
            <v>C.Y.</v>
          </cell>
        </row>
        <row r="6">
          <cell r="B6">
            <v>203</v>
          </cell>
          <cell r="C6" t="str">
            <v>Stockpiling of Dewatered Dredging Material</v>
          </cell>
          <cell r="D6">
            <v>9500</v>
          </cell>
          <cell r="E6" t="str">
            <v>C.Y.</v>
          </cell>
        </row>
        <row r="7">
          <cell r="B7">
            <v>207</v>
          </cell>
          <cell r="C7" t="str">
            <v>Erosion Control</v>
          </cell>
          <cell r="D7">
            <v>1</v>
          </cell>
          <cell r="E7" t="str">
            <v>L.S.</v>
          </cell>
        </row>
        <row r="8">
          <cell r="B8">
            <v>624</v>
          </cell>
          <cell r="C8" t="str">
            <v>Mobilization</v>
          </cell>
          <cell r="D8">
            <v>1</v>
          </cell>
          <cell r="E8" t="str">
            <v>L.S.</v>
          </cell>
        </row>
        <row r="9">
          <cell r="B9" t="str">
            <v>SPEC</v>
          </cell>
          <cell r="C9" t="str">
            <v>Restoration (Seeding &amp; Mulching)</v>
          </cell>
          <cell r="D9">
            <v>4500</v>
          </cell>
          <cell r="E9" t="str">
            <v>S.Y.</v>
          </cell>
        </row>
        <row r="10">
          <cell r="B10" t="str">
            <v>SPEC</v>
          </cell>
          <cell r="C10" t="str">
            <v>Contingency/Discretionary Allowance</v>
          </cell>
          <cell r="D10">
            <v>1</v>
          </cell>
          <cell r="E10" t="str">
            <v>L.S.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6">
      <selection activeCell="J23" sqref="J23"/>
    </sheetView>
  </sheetViews>
  <sheetFormatPr defaultColWidth="9.140625" defaultRowHeight="12.75"/>
  <cols>
    <col min="1" max="1" width="8.00390625" style="0" customWidth="1"/>
    <col min="2" max="2" width="7.421875" style="0" customWidth="1"/>
    <col min="3" max="3" width="36.28125" style="0" bestFit="1" customWidth="1"/>
    <col min="4" max="4" width="6.421875" style="0" bestFit="1" customWidth="1"/>
    <col min="5" max="5" width="12.140625" style="2" customWidth="1"/>
    <col min="6" max="6" width="13.421875" style="19" customWidth="1"/>
    <col min="7" max="7" width="14.57421875" style="19" customWidth="1"/>
    <col min="8" max="8" width="13.7109375" style="19" customWidth="1"/>
    <col min="9" max="9" width="14.57421875" style="19" customWidth="1"/>
  </cols>
  <sheetData>
    <row r="1" spans="1:9" ht="33" customHeight="1" thickBot="1">
      <c r="A1" s="3" t="s">
        <v>0</v>
      </c>
      <c r="B1" s="4" t="s">
        <v>1</v>
      </c>
      <c r="C1" s="4" t="s">
        <v>2</v>
      </c>
      <c r="D1" s="4" t="s">
        <v>3</v>
      </c>
      <c r="E1" s="5" t="s">
        <v>8</v>
      </c>
      <c r="F1" s="5" t="s">
        <v>7</v>
      </c>
      <c r="G1" s="5" t="s">
        <v>4</v>
      </c>
      <c r="H1" s="5" t="s">
        <v>5</v>
      </c>
      <c r="I1" s="17" t="s">
        <v>6</v>
      </c>
    </row>
    <row r="2" spans="1:10" s="28" customFormat="1" ht="24.75" customHeight="1" thickTop="1">
      <c r="A2" s="37" t="s">
        <v>24</v>
      </c>
      <c r="B2" s="38"/>
      <c r="C2" s="38"/>
      <c r="D2" s="38"/>
      <c r="E2" s="38"/>
      <c r="F2" s="38"/>
      <c r="G2" s="38"/>
      <c r="H2" s="38"/>
      <c r="I2" s="39"/>
      <c r="J2" s="27"/>
    </row>
    <row r="3" spans="1:9" ht="27.75" customHeight="1">
      <c r="A3" s="7">
        <v>1</v>
      </c>
      <c r="B3" s="20">
        <v>103</v>
      </c>
      <c r="C3" s="21" t="s">
        <v>15</v>
      </c>
      <c r="D3" s="22">
        <v>1</v>
      </c>
      <c r="E3" s="20" t="s">
        <v>9</v>
      </c>
      <c r="F3" s="49">
        <v>0</v>
      </c>
      <c r="G3" s="49">
        <v>0</v>
      </c>
      <c r="H3" s="49">
        <v>3380</v>
      </c>
      <c r="I3" s="50">
        <f>D3*H3</f>
        <v>3380</v>
      </c>
    </row>
    <row r="4" spans="1:10" ht="27.75" customHeight="1">
      <c r="A4" s="7">
        <v>1</v>
      </c>
      <c r="B4" s="8">
        <f>'[1]Prob Cst'!B5</f>
        <v>203</v>
      </c>
      <c r="C4" s="9" t="str">
        <f>'[1]Prob Cst'!C5</f>
        <v>Dredging</v>
      </c>
      <c r="D4" s="10">
        <f>'[1]Prob Cst'!D5</f>
        <v>9500</v>
      </c>
      <c r="E4" s="8" t="str">
        <f>'[1]Prob Cst'!E5</f>
        <v>C.Y.</v>
      </c>
      <c r="F4" s="51">
        <v>7</v>
      </c>
      <c r="G4" s="51">
        <v>0</v>
      </c>
      <c r="H4" s="51">
        <v>7</v>
      </c>
      <c r="I4" s="50">
        <f>D4*H4</f>
        <v>66500</v>
      </c>
      <c r="J4" s="1"/>
    </row>
    <row r="5" spans="1:10" ht="27.75" customHeight="1">
      <c r="A5" s="7">
        <v>2</v>
      </c>
      <c r="B5" s="8">
        <f>'[1]Prob Cst'!B6</f>
        <v>203</v>
      </c>
      <c r="C5" s="9" t="str">
        <f>'[1]Prob Cst'!C6</f>
        <v>Stockpiling of Dewatered Dredging Material</v>
      </c>
      <c r="D5" s="10">
        <f>'[1]Prob Cst'!D6</f>
        <v>9500</v>
      </c>
      <c r="E5" s="8" t="str">
        <f>'[1]Prob Cst'!E6</f>
        <v>C.Y.</v>
      </c>
      <c r="F5" s="51">
        <v>0</v>
      </c>
      <c r="G5" s="51">
        <v>0</v>
      </c>
      <c r="H5" s="51">
        <v>0</v>
      </c>
      <c r="I5" s="59">
        <v>0</v>
      </c>
      <c r="J5" s="1"/>
    </row>
    <row r="6" spans="1:10" ht="27.75" customHeight="1">
      <c r="A6" s="7">
        <v>3</v>
      </c>
      <c r="B6" s="8">
        <f>'[1]Prob Cst'!B7</f>
        <v>207</v>
      </c>
      <c r="C6" s="9" t="str">
        <f>'[1]Prob Cst'!C7</f>
        <v>Erosion Control</v>
      </c>
      <c r="D6" s="10">
        <f>'[1]Prob Cst'!D7</f>
        <v>1</v>
      </c>
      <c r="E6" s="8" t="str">
        <f>'[1]Prob Cst'!E7</f>
        <v>L.S.</v>
      </c>
      <c r="F6" s="51">
        <v>1000</v>
      </c>
      <c r="G6" s="51">
        <v>0</v>
      </c>
      <c r="H6" s="51">
        <v>1000</v>
      </c>
      <c r="I6" s="59">
        <f>D6*H6</f>
        <v>1000</v>
      </c>
      <c r="J6" s="1"/>
    </row>
    <row r="7" spans="1:10" ht="27.75" customHeight="1">
      <c r="A7" s="7">
        <v>4</v>
      </c>
      <c r="B7" s="8">
        <f>'[1]Prob Cst'!B8</f>
        <v>624</v>
      </c>
      <c r="C7" s="9" t="str">
        <f>'[1]Prob Cst'!C8</f>
        <v>Mobilization</v>
      </c>
      <c r="D7" s="10">
        <f>'[1]Prob Cst'!D8</f>
        <v>1</v>
      </c>
      <c r="E7" s="8" t="str">
        <f>'[1]Prob Cst'!E8</f>
        <v>L.S.</v>
      </c>
      <c r="F7" s="51">
        <v>1000</v>
      </c>
      <c r="G7" s="51">
        <v>0</v>
      </c>
      <c r="H7" s="51">
        <v>17000</v>
      </c>
      <c r="I7" s="59">
        <f>D7*H7</f>
        <v>17000</v>
      </c>
      <c r="J7" s="1"/>
    </row>
    <row r="8" spans="1:10" ht="27.75" customHeight="1">
      <c r="A8" s="7">
        <v>5</v>
      </c>
      <c r="B8" s="8" t="str">
        <f>'[1]Prob Cst'!B9</f>
        <v>SPEC</v>
      </c>
      <c r="C8" s="9" t="str">
        <f>'[1]Prob Cst'!C9</f>
        <v>Restoration (Seeding &amp; Mulching)</v>
      </c>
      <c r="D8" s="10">
        <f>'[1]Prob Cst'!D9</f>
        <v>4500</v>
      </c>
      <c r="E8" s="8" t="str">
        <f>'[1]Prob Cst'!E9</f>
        <v>S.Y.</v>
      </c>
      <c r="F8" s="51">
        <v>0</v>
      </c>
      <c r="G8" s="51">
        <v>0</v>
      </c>
      <c r="H8" s="51">
        <v>0</v>
      </c>
      <c r="I8" s="59">
        <v>0</v>
      </c>
      <c r="J8" s="1"/>
    </row>
    <row r="9" spans="1:10" ht="27.75" customHeight="1">
      <c r="A9" s="7">
        <v>6</v>
      </c>
      <c r="B9" s="8" t="str">
        <f>'[1]Prob Cst'!B10</f>
        <v>SPEC</v>
      </c>
      <c r="C9" s="9" t="str">
        <f>'[1]Prob Cst'!C10</f>
        <v>Contingency/Discretionary Allowance</v>
      </c>
      <c r="D9" s="10">
        <f>'[1]Prob Cst'!D10</f>
        <v>1</v>
      </c>
      <c r="E9" s="8" t="str">
        <f>'[1]Prob Cst'!E10</f>
        <v>L.S.</v>
      </c>
      <c r="F9" s="52" t="s">
        <v>20</v>
      </c>
      <c r="G9" s="52" t="s">
        <v>20</v>
      </c>
      <c r="H9" s="52" t="s">
        <v>20</v>
      </c>
      <c r="I9" s="54">
        <v>10000</v>
      </c>
      <c r="J9" s="1"/>
    </row>
    <row r="10" spans="1:9" ht="27.75" customHeight="1">
      <c r="A10" s="11"/>
      <c r="B10" s="11"/>
      <c r="C10" s="11"/>
      <c r="D10" s="11"/>
      <c r="E10" s="12"/>
      <c r="F10" s="18"/>
      <c r="G10" s="15" t="s">
        <v>22</v>
      </c>
      <c r="I10" s="16">
        <f>SUM(I3:I9)</f>
        <v>97880</v>
      </c>
    </row>
    <row r="11" spans="1:9" ht="24.75" customHeight="1">
      <c r="A11" s="40" t="s">
        <v>23</v>
      </c>
      <c r="B11" s="41"/>
      <c r="C11" s="41"/>
      <c r="D11" s="41"/>
      <c r="E11" s="41"/>
      <c r="F11" s="41"/>
      <c r="G11" s="41"/>
      <c r="H11" s="41"/>
      <c r="I11" s="42"/>
    </row>
    <row r="12" spans="1:9" ht="27.75" customHeight="1">
      <c r="A12" s="7">
        <v>1</v>
      </c>
      <c r="B12" s="20">
        <v>103</v>
      </c>
      <c r="C12" s="21" t="s">
        <v>15</v>
      </c>
      <c r="D12" s="22">
        <v>1</v>
      </c>
      <c r="E12" s="20" t="s">
        <v>9</v>
      </c>
      <c r="F12" s="49">
        <v>0</v>
      </c>
      <c r="G12" s="49">
        <v>14500</v>
      </c>
      <c r="H12" s="49">
        <f>F12+G12</f>
        <v>14500</v>
      </c>
      <c r="I12" s="50">
        <f aca="true" t="shared" si="0" ref="I12:I17">D12*H12</f>
        <v>14500</v>
      </c>
    </row>
    <row r="13" spans="1:9" ht="24.75" customHeight="1">
      <c r="A13" s="7">
        <v>1</v>
      </c>
      <c r="B13" s="20">
        <v>203</v>
      </c>
      <c r="C13" s="21" t="s">
        <v>18</v>
      </c>
      <c r="D13" s="22">
        <v>9500</v>
      </c>
      <c r="E13" s="20" t="s">
        <v>11</v>
      </c>
      <c r="F13" s="51">
        <v>10</v>
      </c>
      <c r="G13" s="51">
        <v>0</v>
      </c>
      <c r="H13" s="51">
        <v>10</v>
      </c>
      <c r="I13" s="50">
        <f t="shared" si="0"/>
        <v>95000</v>
      </c>
    </row>
    <row r="14" spans="1:9" ht="24.75" customHeight="1">
      <c r="A14" s="26">
        <v>2</v>
      </c>
      <c r="B14" s="25">
        <v>203</v>
      </c>
      <c r="C14" s="23" t="s">
        <v>19</v>
      </c>
      <c r="D14" s="24">
        <v>9500</v>
      </c>
      <c r="E14" s="25" t="s">
        <v>11</v>
      </c>
      <c r="F14" s="51">
        <v>4.7</v>
      </c>
      <c r="G14" s="51">
        <v>0</v>
      </c>
      <c r="H14" s="51">
        <v>4.7</v>
      </c>
      <c r="I14" s="50">
        <f t="shared" si="0"/>
        <v>44650</v>
      </c>
    </row>
    <row r="15" spans="1:9" ht="24.75" customHeight="1">
      <c r="A15" s="26">
        <v>3</v>
      </c>
      <c r="B15" s="25">
        <v>207</v>
      </c>
      <c r="C15" s="23" t="s">
        <v>12</v>
      </c>
      <c r="D15" s="24">
        <v>1</v>
      </c>
      <c r="E15" s="25" t="s">
        <v>9</v>
      </c>
      <c r="F15" s="49">
        <v>4100</v>
      </c>
      <c r="G15" s="51">
        <v>1800</v>
      </c>
      <c r="H15" s="51">
        <f>F15+G15</f>
        <v>5900</v>
      </c>
      <c r="I15" s="59">
        <f t="shared" si="0"/>
        <v>5900</v>
      </c>
    </row>
    <row r="16" spans="1:9" ht="24.75" customHeight="1">
      <c r="A16" s="26">
        <v>4</v>
      </c>
      <c r="B16" s="25">
        <v>624</v>
      </c>
      <c r="C16" s="23" t="s">
        <v>14</v>
      </c>
      <c r="D16" s="24">
        <v>1</v>
      </c>
      <c r="E16" s="25" t="s">
        <v>9</v>
      </c>
      <c r="F16" s="57">
        <v>20000</v>
      </c>
      <c r="G16" s="51">
        <v>0</v>
      </c>
      <c r="H16" s="51">
        <v>20000</v>
      </c>
      <c r="I16" s="59">
        <f t="shared" si="0"/>
        <v>20000</v>
      </c>
    </row>
    <row r="17" spans="1:9" ht="24.75" customHeight="1">
      <c r="A17" s="26">
        <v>5</v>
      </c>
      <c r="B17" s="25" t="s">
        <v>13</v>
      </c>
      <c r="C17" s="23" t="s">
        <v>17</v>
      </c>
      <c r="D17" s="24">
        <v>4500</v>
      </c>
      <c r="E17" s="25" t="s">
        <v>10</v>
      </c>
      <c r="F17" s="57">
        <v>1.5</v>
      </c>
      <c r="G17" s="51">
        <v>0.5</v>
      </c>
      <c r="H17" s="51">
        <f>F17+G17</f>
        <v>2</v>
      </c>
      <c r="I17" s="59">
        <f t="shared" si="0"/>
        <v>9000</v>
      </c>
    </row>
    <row r="18" spans="1:9" ht="24.75" customHeight="1">
      <c r="A18" s="26">
        <v>6</v>
      </c>
      <c r="B18" s="25" t="s">
        <v>13</v>
      </c>
      <c r="C18" s="9" t="s">
        <v>16</v>
      </c>
      <c r="D18" s="22">
        <v>1</v>
      </c>
      <c r="E18" s="20" t="s">
        <v>9</v>
      </c>
      <c r="F18" s="52" t="s">
        <v>20</v>
      </c>
      <c r="G18" s="52" t="s">
        <v>20</v>
      </c>
      <c r="H18" s="52" t="s">
        <v>20</v>
      </c>
      <c r="I18" s="54">
        <v>10000</v>
      </c>
    </row>
    <row r="19" spans="1:9" ht="24.75" customHeight="1">
      <c r="A19" s="11"/>
      <c r="B19" s="11"/>
      <c r="C19" s="29"/>
      <c r="D19" s="30"/>
      <c r="E19" s="31"/>
      <c r="F19" s="29"/>
      <c r="G19" s="15" t="s">
        <v>22</v>
      </c>
      <c r="I19" s="16">
        <f>SUM(I12:I18)</f>
        <v>199050</v>
      </c>
    </row>
    <row r="20" spans="1:9" ht="25.5" customHeight="1">
      <c r="A20" s="43" t="s">
        <v>25</v>
      </c>
      <c r="B20" s="44"/>
      <c r="C20" s="44"/>
      <c r="D20" s="44"/>
      <c r="E20" s="44"/>
      <c r="F20" s="44"/>
      <c r="G20" s="44"/>
      <c r="H20" s="44"/>
      <c r="I20" s="45"/>
    </row>
    <row r="21" spans="1:9" ht="25.5" customHeight="1">
      <c r="A21" s="7">
        <v>1</v>
      </c>
      <c r="B21" s="20">
        <v>103</v>
      </c>
      <c r="C21" s="21" t="s">
        <v>15</v>
      </c>
      <c r="D21" s="22">
        <v>1</v>
      </c>
      <c r="E21" s="20" t="s">
        <v>9</v>
      </c>
      <c r="F21" s="49">
        <v>0</v>
      </c>
      <c r="G21" s="61">
        <v>3000</v>
      </c>
      <c r="H21" s="49">
        <f aca="true" t="shared" si="1" ref="H21:H26">F21+G21</f>
        <v>3000</v>
      </c>
      <c r="I21" s="50">
        <f aca="true" t="shared" si="2" ref="I21:I26">D21*H21</f>
        <v>3000</v>
      </c>
    </row>
    <row r="22" spans="1:9" ht="24.75" customHeight="1">
      <c r="A22" s="26">
        <v>1</v>
      </c>
      <c r="B22" s="25">
        <v>203</v>
      </c>
      <c r="C22" s="23" t="s">
        <v>18</v>
      </c>
      <c r="D22" s="24">
        <v>9500</v>
      </c>
      <c r="E22" s="25" t="s">
        <v>11</v>
      </c>
      <c r="F22" s="56">
        <v>7</v>
      </c>
      <c r="G22" s="62">
        <v>1</v>
      </c>
      <c r="H22" s="57">
        <f t="shared" si="1"/>
        <v>8</v>
      </c>
      <c r="I22" s="58">
        <f t="shared" si="2"/>
        <v>76000</v>
      </c>
    </row>
    <row r="23" spans="1:9" ht="24.75" customHeight="1">
      <c r="A23" s="26">
        <v>2</v>
      </c>
      <c r="B23" s="25">
        <v>203</v>
      </c>
      <c r="C23" s="23" t="s">
        <v>19</v>
      </c>
      <c r="D23" s="24">
        <v>9500</v>
      </c>
      <c r="E23" s="25" t="s">
        <v>11</v>
      </c>
      <c r="F23" s="51">
        <v>3.5</v>
      </c>
      <c r="G23" s="51">
        <v>1</v>
      </c>
      <c r="H23" s="49">
        <f t="shared" si="1"/>
        <v>4.5</v>
      </c>
      <c r="I23" s="50">
        <f t="shared" si="2"/>
        <v>42750</v>
      </c>
    </row>
    <row r="24" spans="1:9" ht="24.75" customHeight="1">
      <c r="A24" s="26">
        <v>3</v>
      </c>
      <c r="B24" s="25">
        <v>207</v>
      </c>
      <c r="C24" s="23" t="s">
        <v>12</v>
      </c>
      <c r="D24" s="24">
        <v>1</v>
      </c>
      <c r="E24" s="25" t="s">
        <v>9</v>
      </c>
      <c r="F24" s="49">
        <v>500</v>
      </c>
      <c r="G24" s="51">
        <v>500</v>
      </c>
      <c r="H24" s="49">
        <f t="shared" si="1"/>
        <v>1000</v>
      </c>
      <c r="I24" s="59">
        <f t="shared" si="2"/>
        <v>1000</v>
      </c>
    </row>
    <row r="25" spans="1:9" ht="24.75" customHeight="1">
      <c r="A25" s="26">
        <v>4</v>
      </c>
      <c r="B25" s="25">
        <v>624</v>
      </c>
      <c r="C25" s="23" t="s">
        <v>14</v>
      </c>
      <c r="D25" s="24">
        <v>1</v>
      </c>
      <c r="E25" s="25" t="s">
        <v>9</v>
      </c>
      <c r="F25" s="57">
        <v>8000</v>
      </c>
      <c r="G25" s="51">
        <v>3750</v>
      </c>
      <c r="H25" s="49">
        <f t="shared" si="1"/>
        <v>11750</v>
      </c>
      <c r="I25" s="59">
        <f t="shared" si="2"/>
        <v>11750</v>
      </c>
    </row>
    <row r="26" spans="1:9" ht="24.75" customHeight="1">
      <c r="A26" s="26">
        <v>5</v>
      </c>
      <c r="B26" s="25" t="s">
        <v>13</v>
      </c>
      <c r="C26" s="23" t="s">
        <v>17</v>
      </c>
      <c r="D26" s="24">
        <v>4500</v>
      </c>
      <c r="E26" s="25" t="s">
        <v>10</v>
      </c>
      <c r="F26" s="57">
        <v>1.5</v>
      </c>
      <c r="G26" s="51">
        <v>1.5</v>
      </c>
      <c r="H26" s="49">
        <f t="shared" si="1"/>
        <v>3</v>
      </c>
      <c r="I26" s="59">
        <f t="shared" si="2"/>
        <v>13500</v>
      </c>
    </row>
    <row r="27" spans="1:9" ht="24.75" customHeight="1">
      <c r="A27" s="26">
        <v>6</v>
      </c>
      <c r="B27" s="25" t="s">
        <v>13</v>
      </c>
      <c r="C27" s="9" t="s">
        <v>16</v>
      </c>
      <c r="D27" s="22">
        <v>1</v>
      </c>
      <c r="E27" s="20" t="s">
        <v>9</v>
      </c>
      <c r="F27" s="55"/>
      <c r="G27" s="52" t="s">
        <v>20</v>
      </c>
      <c r="H27" s="53"/>
      <c r="I27" s="54">
        <v>10000</v>
      </c>
    </row>
    <row r="28" spans="1:9" ht="24.75" customHeight="1">
      <c r="A28" s="11"/>
      <c r="B28" s="11"/>
      <c r="C28" s="29"/>
      <c r="D28" s="30"/>
      <c r="E28" s="31"/>
      <c r="F28" s="29"/>
      <c r="G28" s="15" t="s">
        <v>22</v>
      </c>
      <c r="I28" s="33">
        <f>SUM(I21:I27)</f>
        <v>158000</v>
      </c>
    </row>
    <row r="29" ht="24.75" customHeight="1"/>
  </sheetData>
  <mergeCells count="3">
    <mergeCell ref="A2:I2"/>
    <mergeCell ref="A11:I11"/>
    <mergeCell ref="A20:I20"/>
  </mergeCells>
  <printOptions horizontalCentered="1"/>
  <pageMargins left="0.5" right="0.5" top="1.5" bottom="0.5" header="0.5" footer="0.5"/>
  <pageSetup horizontalDpi="600" verticalDpi="600" orientation="landscape" r:id="rId1"/>
  <headerFooter alignWithMargins="0">
    <oddHeader>&amp;C&amp;"Arial,Bold"BID TABULATION 
MENTOR LAGOONS MARINA DREDGING
BASE BID
PROJECT NO. 03322
BID OPENING DATE:  JUNE 18, 2004
</oddHeader>
  </headerFooter>
  <rowBreaks count="2" manualBreakCount="2">
    <brk id="10" max="255" man="1"/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A1">
      <selection activeCell="I18" sqref="I18"/>
    </sheetView>
  </sheetViews>
  <sheetFormatPr defaultColWidth="9.140625" defaultRowHeight="12.75"/>
  <cols>
    <col min="1" max="1" width="8.00390625" style="0" customWidth="1"/>
    <col min="2" max="2" width="7.421875" style="0" customWidth="1"/>
    <col min="3" max="3" width="35.8515625" style="0" customWidth="1"/>
    <col min="5" max="5" width="12.140625" style="2" customWidth="1"/>
    <col min="6" max="6" width="13.421875" style="2" customWidth="1"/>
    <col min="7" max="7" width="14.57421875" style="0" customWidth="1"/>
    <col min="8" max="8" width="13.7109375" style="0" customWidth="1"/>
    <col min="9" max="9" width="14.57421875" style="0" customWidth="1"/>
  </cols>
  <sheetData>
    <row r="1" spans="1:9" ht="33" customHeight="1" thickBot="1">
      <c r="A1" s="3" t="s">
        <v>0</v>
      </c>
      <c r="B1" s="4" t="s">
        <v>1</v>
      </c>
      <c r="C1" s="4" t="s">
        <v>2</v>
      </c>
      <c r="D1" s="4" t="s">
        <v>3</v>
      </c>
      <c r="E1" s="5" t="s">
        <v>8</v>
      </c>
      <c r="F1" s="4" t="s">
        <v>7</v>
      </c>
      <c r="G1" s="4" t="s">
        <v>4</v>
      </c>
      <c r="H1" s="4" t="s">
        <v>5</v>
      </c>
      <c r="I1" s="6" t="s">
        <v>6</v>
      </c>
    </row>
    <row r="2" spans="1:10" ht="24.75" customHeight="1" thickTop="1">
      <c r="A2" s="37" t="s">
        <v>26</v>
      </c>
      <c r="B2" s="47"/>
      <c r="C2" s="47"/>
      <c r="D2" s="47"/>
      <c r="E2" s="47"/>
      <c r="F2" s="47"/>
      <c r="G2" s="47"/>
      <c r="H2" s="47"/>
      <c r="I2" s="48"/>
      <c r="J2" s="1"/>
    </row>
    <row r="3" spans="1:10" ht="27.75" customHeight="1">
      <c r="A3" s="7">
        <v>1</v>
      </c>
      <c r="B3" s="8">
        <v>203</v>
      </c>
      <c r="C3" s="9" t="s">
        <v>18</v>
      </c>
      <c r="D3" s="32">
        <v>1</v>
      </c>
      <c r="E3" s="8" t="s">
        <v>11</v>
      </c>
      <c r="F3" s="51">
        <v>7</v>
      </c>
      <c r="G3" s="51">
        <v>0</v>
      </c>
      <c r="H3" s="51">
        <f>F3+G3</f>
        <v>7</v>
      </c>
      <c r="I3" s="59">
        <f>D3*H3</f>
        <v>7</v>
      </c>
      <c r="J3" s="1"/>
    </row>
    <row r="4" spans="1:10" ht="27.75" customHeight="1">
      <c r="A4" s="7">
        <v>2</v>
      </c>
      <c r="B4" s="8">
        <v>203</v>
      </c>
      <c r="C4" s="9" t="s">
        <v>19</v>
      </c>
      <c r="D4" s="32">
        <v>1</v>
      </c>
      <c r="E4" s="8" t="s">
        <v>11</v>
      </c>
      <c r="F4" s="51">
        <v>0</v>
      </c>
      <c r="G4" s="51">
        <v>0</v>
      </c>
      <c r="H4" s="51">
        <f>F4+G4</f>
        <v>0</v>
      </c>
      <c r="I4" s="59">
        <f>D4*H4</f>
        <v>0</v>
      </c>
      <c r="J4" s="1"/>
    </row>
    <row r="5" spans="1:9" ht="15" customHeight="1">
      <c r="A5" s="11"/>
      <c r="B5" s="11"/>
      <c r="C5" s="11"/>
      <c r="D5" s="11"/>
      <c r="E5" s="12"/>
      <c r="F5" s="12"/>
      <c r="G5" s="11"/>
      <c r="H5" s="11"/>
      <c r="I5" s="11"/>
    </row>
    <row r="6" spans="1:9" ht="24.75" customHeight="1">
      <c r="A6" s="46"/>
      <c r="B6" s="46"/>
      <c r="C6" s="46"/>
      <c r="D6" s="13"/>
      <c r="E6" s="14"/>
      <c r="F6" s="14"/>
      <c r="G6" s="46" t="s">
        <v>21</v>
      </c>
      <c r="H6" s="46"/>
      <c r="I6" s="60">
        <f>SUM(I3+I4)</f>
        <v>7</v>
      </c>
    </row>
    <row r="7" ht="24.75" customHeight="1" thickBot="1"/>
    <row r="8" spans="1:10" ht="24.75" customHeight="1" thickTop="1">
      <c r="A8" s="37" t="s">
        <v>27</v>
      </c>
      <c r="B8" s="47"/>
      <c r="C8" s="47"/>
      <c r="D8" s="47"/>
      <c r="E8" s="47"/>
      <c r="F8" s="47"/>
      <c r="G8" s="47"/>
      <c r="H8" s="47"/>
      <c r="I8" s="48"/>
      <c r="J8" s="1"/>
    </row>
    <row r="9" spans="1:10" ht="27.75" customHeight="1">
      <c r="A9" s="7">
        <v>1</v>
      </c>
      <c r="B9" s="8">
        <v>203</v>
      </c>
      <c r="C9" s="9" t="s">
        <v>18</v>
      </c>
      <c r="D9" s="32">
        <v>1</v>
      </c>
      <c r="E9" s="8" t="s">
        <v>11</v>
      </c>
      <c r="F9" s="51">
        <v>10</v>
      </c>
      <c r="G9" s="51">
        <v>0</v>
      </c>
      <c r="H9" s="51">
        <f>F9+G9</f>
        <v>10</v>
      </c>
      <c r="I9" s="59">
        <f>D9*H9</f>
        <v>10</v>
      </c>
      <c r="J9" s="1"/>
    </row>
    <row r="10" spans="1:10" ht="27.75" customHeight="1">
      <c r="A10" s="7">
        <v>2</v>
      </c>
      <c r="B10" s="8">
        <v>203</v>
      </c>
      <c r="C10" s="9" t="s">
        <v>19</v>
      </c>
      <c r="D10" s="32">
        <v>1</v>
      </c>
      <c r="E10" s="8" t="s">
        <v>11</v>
      </c>
      <c r="F10" s="51">
        <v>4.7</v>
      </c>
      <c r="G10" s="51">
        <v>0</v>
      </c>
      <c r="H10" s="51">
        <f>F10+G10</f>
        <v>4.7</v>
      </c>
      <c r="I10" s="59">
        <f>D10*H10</f>
        <v>4.7</v>
      </c>
      <c r="J10" s="1"/>
    </row>
    <row r="11" spans="1:9" ht="14.25" customHeight="1">
      <c r="A11" s="11"/>
      <c r="B11" s="11"/>
      <c r="C11" s="11"/>
      <c r="D11" s="11"/>
      <c r="E11" s="12"/>
      <c r="F11" s="12"/>
      <c r="G11" s="11"/>
      <c r="H11" s="11"/>
      <c r="I11" s="11"/>
    </row>
    <row r="12" spans="1:9" ht="24.75" customHeight="1">
      <c r="A12" s="46"/>
      <c r="B12" s="46"/>
      <c r="C12" s="46"/>
      <c r="D12" s="13"/>
      <c r="E12" s="14"/>
      <c r="F12" s="14"/>
      <c r="G12" s="46" t="s">
        <v>21</v>
      </c>
      <c r="H12" s="46"/>
      <c r="I12" s="60">
        <f>SUM(I9:I10)</f>
        <v>14.7</v>
      </c>
    </row>
    <row r="13" ht="24.75" customHeight="1" thickBot="1"/>
    <row r="14" spans="1:10" ht="24.75" customHeight="1" thickTop="1">
      <c r="A14" s="37" t="s">
        <v>28</v>
      </c>
      <c r="B14" s="47"/>
      <c r="C14" s="47"/>
      <c r="D14" s="47"/>
      <c r="E14" s="47"/>
      <c r="F14" s="47"/>
      <c r="G14" s="47"/>
      <c r="H14" s="47"/>
      <c r="I14" s="48"/>
      <c r="J14" s="1"/>
    </row>
    <row r="15" spans="1:10" ht="27.75" customHeight="1">
      <c r="A15" s="7">
        <v>1</v>
      </c>
      <c r="B15" s="8">
        <v>203</v>
      </c>
      <c r="C15" s="9" t="s">
        <v>18</v>
      </c>
      <c r="D15" s="32">
        <v>1</v>
      </c>
      <c r="E15" s="8" t="s">
        <v>11</v>
      </c>
      <c r="F15" s="51">
        <v>7</v>
      </c>
      <c r="G15" s="51">
        <v>1</v>
      </c>
      <c r="H15" s="51">
        <f>F15+G15</f>
        <v>8</v>
      </c>
      <c r="I15" s="59">
        <f>D15*H15</f>
        <v>8</v>
      </c>
      <c r="J15" s="1"/>
    </row>
    <row r="16" spans="1:10" ht="27.75" customHeight="1">
      <c r="A16" s="7">
        <v>2</v>
      </c>
      <c r="B16" s="8">
        <v>203</v>
      </c>
      <c r="C16" s="9" t="s">
        <v>19</v>
      </c>
      <c r="D16" s="32">
        <v>1</v>
      </c>
      <c r="E16" s="8" t="s">
        <v>11</v>
      </c>
      <c r="F16" s="51">
        <v>7</v>
      </c>
      <c r="G16" s="51">
        <v>1</v>
      </c>
      <c r="H16" s="51">
        <f>F16+G16</f>
        <v>8</v>
      </c>
      <c r="I16" s="59">
        <f>D16*H16</f>
        <v>8</v>
      </c>
      <c r="J16" s="1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9" ht="24.75" customHeight="1">
      <c r="A18" s="46"/>
      <c r="B18" s="46"/>
      <c r="C18" s="46"/>
      <c r="D18" s="13"/>
      <c r="E18" s="14"/>
      <c r="F18" s="14"/>
      <c r="G18" s="46" t="s">
        <v>21</v>
      </c>
      <c r="H18" s="46"/>
      <c r="I18" s="60">
        <f>SUM(I15:I16)</f>
        <v>16</v>
      </c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mergeCells count="9">
    <mergeCell ref="A2:I2"/>
    <mergeCell ref="G6:H6"/>
    <mergeCell ref="A6:C6"/>
    <mergeCell ref="A8:I8"/>
    <mergeCell ref="A12:C12"/>
    <mergeCell ref="G12:H12"/>
    <mergeCell ref="A14:I14"/>
    <mergeCell ref="A18:C18"/>
    <mergeCell ref="G18:H18"/>
  </mergeCells>
  <printOptions horizontalCentered="1"/>
  <pageMargins left="0.5" right="0.5" top="1.5" bottom="0.5" header="0.5" footer="0.5"/>
  <pageSetup horizontalDpi="600" verticalDpi="600" orientation="landscape" r:id="rId1"/>
  <headerFooter alignWithMargins="0">
    <oddHeader>&amp;C&amp;"Arial,Bold"PROPOSAL TO THE CITY OF MENTOR 
FOR MENTOR LAGOONS MARINA DREDGING
ALTERNATE A
PROJECT NO. 03322
BID OPENING DATE JUNE 18,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6" sqref="B6"/>
    </sheetView>
  </sheetViews>
  <sheetFormatPr defaultColWidth="9.140625" defaultRowHeight="12.75"/>
  <cols>
    <col min="1" max="1" width="41.57421875" style="0" customWidth="1"/>
    <col min="2" max="2" width="24.7109375" style="0" customWidth="1"/>
    <col min="3" max="3" width="19.421875" style="0" customWidth="1"/>
  </cols>
  <sheetData>
    <row r="1" spans="1:3" s="36" customFormat="1" ht="12.75">
      <c r="A1" s="35" t="s">
        <v>29</v>
      </c>
      <c r="B1" s="35" t="s">
        <v>30</v>
      </c>
      <c r="C1" s="35" t="s">
        <v>31</v>
      </c>
    </row>
    <row r="2" spans="1:3" ht="12.75">
      <c r="A2" t="s">
        <v>32</v>
      </c>
      <c r="B2" s="34">
        <v>97880</v>
      </c>
      <c r="C2" s="34" t="s">
        <v>35</v>
      </c>
    </row>
    <row r="3" spans="1:3" ht="12.75">
      <c r="A3" t="s">
        <v>34</v>
      </c>
      <c r="B3" s="34">
        <v>158000</v>
      </c>
      <c r="C3" s="34" t="s">
        <v>36</v>
      </c>
    </row>
    <row r="4" spans="1:3" ht="12.75">
      <c r="A4" t="s">
        <v>33</v>
      </c>
      <c r="B4" s="34">
        <v>199050</v>
      </c>
      <c r="C4" s="34" t="s">
        <v>37</v>
      </c>
    </row>
  </sheetData>
  <printOptions/>
  <pageMargins left="1" right="0.75" top="1.37" bottom="1" header="0.5" footer="0.5"/>
  <pageSetup horizontalDpi="600" verticalDpi="600" orientation="portrait" r:id="rId1"/>
  <headerFooter alignWithMargins="0">
    <oddHeader>&amp;CBID TABULATION SUMMARY
MENTOR LAGOONS MARINA DREDGING
PROJECT NO. 03322
BID OPENING DATE:  JUNE 18,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Tamburello</dc:creator>
  <cp:keywords/>
  <dc:description/>
  <cp:lastModifiedBy>Elaine Raab</cp:lastModifiedBy>
  <cp:lastPrinted>2004-06-21T15:56:16Z</cp:lastPrinted>
  <dcterms:created xsi:type="dcterms:W3CDTF">2000-10-17T14:15:40Z</dcterms:created>
  <dcterms:modified xsi:type="dcterms:W3CDTF">2004-06-21T15:58:14Z</dcterms:modified>
  <cp:category/>
  <cp:version/>
  <cp:contentType/>
  <cp:contentStatus/>
</cp:coreProperties>
</file>